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"/>
    </mc:Choice>
  </mc:AlternateContent>
  <xr:revisionPtr revIDLastSave="0" documentId="13_ncr:1000001_{1E0A6CF8-227D-1043-9CDB-DE2E531548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5" l="1"/>
  <c r="E30" i="5"/>
  <c r="E31" i="5"/>
  <c r="E32" i="5"/>
  <c r="E33" i="5"/>
  <c r="E28" i="5"/>
  <c r="E21" i="5"/>
  <c r="E22" i="5"/>
  <c r="E23" i="5"/>
  <c r="E24" i="5"/>
  <c r="E25" i="5"/>
  <c r="E20" i="5"/>
  <c r="E8" i="5"/>
  <c r="E9" i="5"/>
  <c r="E10" i="5"/>
  <c r="E11" i="5"/>
  <c r="E12" i="5"/>
  <c r="E13" i="5"/>
  <c r="E14" i="5"/>
  <c r="E15" i="5"/>
  <c r="E16" i="5"/>
  <c r="E17" i="5"/>
  <c r="E7" i="5"/>
  <c r="E18" i="5"/>
  <c r="E34" i="5"/>
  <c r="C34" i="5"/>
  <c r="E26" i="5"/>
  <c r="D26" i="5"/>
  <c r="D35" i="5"/>
  <c r="C26" i="5"/>
  <c r="D18" i="5"/>
  <c r="C18" i="5"/>
  <c r="E35" i="5"/>
  <c r="C35" i="5"/>
  <c r="B2" i="6"/>
  <c r="B2" i="10"/>
</calcChain>
</file>

<file path=xl/sharedStrings.xml><?xml version="1.0" encoding="utf-8"?>
<sst xmlns="http://schemas.openxmlformats.org/spreadsheetml/2006/main" count="138" uniqueCount="120">
  <si>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</si>
  <si>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</si>
  <si>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</si>
  <si>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</si>
  <si>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</si>
  <si>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</si>
  <si>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</si>
  <si>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</si>
  <si>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</si>
  <si>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</si>
  <si>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</si>
  <si>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</si>
  <si>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</si>
  <si>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</si>
  <si>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</si>
  <si>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</si>
  <si>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</si>
  <si>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</si>
  <si>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</si>
  <si>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</si>
  <si>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</si>
  <si>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</si>
  <si>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</si>
  <si>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</si>
  <si>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</si>
  <si>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</si>
  <si>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</si>
  <si>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</si>
  <si>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</si>
  <si>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</si>
  <si>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</si>
  <si>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</si>
  <si>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</si>
  <si>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</si>
  <si>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</si>
  <si>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</si>
  <si>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</si>
  <si>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</si>
  <si>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</si>
  <si>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</si>
  <si>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</si>
  <si>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</si>
  <si>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</si>
  <si>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</si>
  <si>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</si>
  <si>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</si>
  <si>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</si>
  <si>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</si>
  <si>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</si>
  <si>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</si>
  <si>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</si>
  <si>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</si>
  <si>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</si>
  <si>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</si>
  <si>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</si>
  <si>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</si>
  <si>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</si>
  <si>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</si>
  <si>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</si>
  <si>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</si>
  <si>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</si>
  <si>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</si>
  <si>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</si>
  <si>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</si>
  <si>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</si>
  <si>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</si>
  <si>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</si>
  <si>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</si>
  <si>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</si>
  <si>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</si>
  <si>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</si>
  <si>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</si>
  <si>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</si>
  <si>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</si>
  <si>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</si>
  <si>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</si>
  <si>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</si>
  <si>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</si>
  <si>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</si>
  <si>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</si>
  <si>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</si>
  <si>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</si>
  <si>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</si>
  <si>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</si>
  <si>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</si>
  <si>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</si>
  <si>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</si>
  <si>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</si>
  <si>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</si>
  <si>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</si>
  <si>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</si>
  <si>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</si>
  <si>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</si>
  <si>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</si>
  <si>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</si>
  <si>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</si>
  <si>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</si>
  <si>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</si>
  <si>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</si>
  <si>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</si>
  <si>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</si>
  <si>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>შენიშვნები:</t>
  </si>
  <si>
    <t>* ცხრილებშიში შეავსეთ მხოლოდ გაუფერადებელი უჯრები (ფერადი უჯრები ივსება ავტომატურად)</t>
  </si>
  <si>
    <t/>
  </si>
  <si>
    <t>* ცხრილი ავტომატურად ივსება სხვა გვერდების შევსების შესაბამისად</t>
  </si>
  <si>
    <t>** ბალანსის არ არსებობის შემთხვევაში (როცა აქტივები არ შეესაბამება ვალდებულებების და კაპიტალის ჯამს) შეტყობინება გამოვა E35 უჯრაში</t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</si>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</sst>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9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8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8" fontId="47" fillId="0" borderId="64">
      <alignment horizontal="left" vertical="center"/>
    </xf>
    <xf numFmtId="0" fontId="48" fillId="0" borderId="69" applyNumberFormat="0" applyFill="0" applyAlignment="0" applyProtection="0"/>
    <xf numFmtId="179" fontId="48" fillId="0" borderId="69" applyNumberFormat="0" applyFill="0" applyAlignment="0" applyProtection="0"/>
    <xf numFmtId="0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9" fontId="49" fillId="0" borderId="70" applyNumberFormat="0" applyFill="0" applyAlignment="0" applyProtection="0"/>
    <xf numFmtId="0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9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9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0" fontId="62" fillId="0" borderId="72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9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1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9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5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9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9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0" fontId="31" fillId="66" borderId="66"/>
    <xf numFmtId="0" fontId="34" fillId="67" borderId="67"/>
    <xf numFmtId="0" fontId="35" fillId="13" borderId="59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0" fontId="35" fillId="13" borderId="59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8" fontId="47" fillId="0" borderId="13">
      <alignment horizontal="left" vertical="center"/>
    </xf>
    <xf numFmtId="0" fontId="48" fillId="0" borderId="69"/>
    <xf numFmtId="179" fontId="48" fillId="0" borderId="69"/>
    <xf numFmtId="0" fontId="48" fillId="0" borderId="69"/>
    <xf numFmtId="178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0" fontId="48" fillId="0" borderId="69"/>
    <xf numFmtId="0" fontId="49" fillId="0" borderId="70"/>
    <xf numFmtId="179" fontId="49" fillId="0" borderId="70"/>
    <xf numFmtId="0" fontId="49" fillId="0" borderId="70"/>
    <xf numFmtId="178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0" fontId="49" fillId="0" borderId="70"/>
    <xf numFmtId="0" fontId="50" fillId="0" borderId="71"/>
    <xf numFmtId="179" fontId="50" fillId="0" borderId="71"/>
    <xf numFmtId="0" fontId="50" fillId="0" borderId="71"/>
    <xf numFmtId="178" fontId="50" fillId="0" borderId="71"/>
    <xf numFmtId="0" fontId="50" fillId="0" borderId="71"/>
    <xf numFmtId="178" fontId="50" fillId="0" borderId="71"/>
    <xf numFmtId="0" fontId="50" fillId="0" borderId="71"/>
    <xf numFmtId="0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0" fontId="50" fillId="0" borderId="71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9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0" fontId="59" fillId="45" borderId="66"/>
    <xf numFmtId="3" fontId="3" fillId="73" borderId="21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72"/>
    <xf numFmtId="0" fontId="63" fillId="0" borderId="58"/>
    <xf numFmtId="178" fontId="64" fillId="0" borderId="72"/>
    <xf numFmtId="178" fontId="64" fillId="0" borderId="72"/>
    <xf numFmtId="179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0" fontId="62" fillId="0" borderId="72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9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0" fontId="75" fillId="66" borderId="74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1">
      <alignment horizontal="right" vertical="center"/>
    </xf>
    <xf numFmtId="195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9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0" fontId="40" fillId="0" borderId="75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5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19" xfId="12" applyNumberFormat="1" applyFont="1" applyFill="1" applyBorder="1" applyAlignment="1">
      <alignment horizontal="right"/>
    </xf>
    <xf numFmtId="166" fontId="4" fillId="5" borderId="21" xfId="12" applyNumberFormat="1" applyFont="1" applyFill="1" applyBorder="1" applyAlignment="1">
      <alignment horizontal="right"/>
    </xf>
    <xf numFmtId="166" fontId="7" fillId="5" borderId="24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15" xfId="12" applyNumberFormat="1" applyFont="1" applyFill="1" applyBorder="1" applyAlignment="1">
      <alignment horizontal="right"/>
    </xf>
    <xf numFmtId="166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6" fontId="4" fillId="6" borderId="21" xfId="12" applyNumberFormat="1" applyFont="1" applyFill="1" applyBorder="1" applyAlignment="1">
      <alignment horizontal="right"/>
    </xf>
    <xf numFmtId="166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6" fontId="5" fillId="5" borderId="62" xfId="12" applyNumberFormat="1" applyFont="1" applyFill="1" applyBorder="1" applyAlignment="1">
      <alignment horizontal="right"/>
    </xf>
    <xf numFmtId="166" fontId="5" fillId="0" borderId="6" xfId="12" applyNumberFormat="1" applyFont="1" applyBorder="1" applyAlignment="1" applyProtection="1">
      <alignment horizontal="right"/>
      <protection locked="0"/>
    </xf>
    <xf numFmtId="166" fontId="5" fillId="5" borderId="63" xfId="12" applyNumberFormat="1" applyFont="1" applyFill="1" applyBorder="1" applyAlignment="1">
      <alignment horizontal="right"/>
    </xf>
    <xf numFmtId="166" fontId="10" fillId="0" borderId="6" xfId="12" applyNumberFormat="1" applyFont="1" applyBorder="1" applyAlignment="1" applyProtection="1">
      <alignment horizontal="right"/>
      <protection locked="0"/>
    </xf>
    <xf numFmtId="166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6" fontId="10" fillId="0" borderId="7" xfId="12" applyNumberFormat="1" applyFont="1" applyBorder="1" applyAlignment="1" applyProtection="1">
      <alignment horizontal="right"/>
      <protection locked="0"/>
    </xf>
    <xf numFmtId="166" fontId="5" fillId="0" borderId="7" xfId="12" applyNumberFormat="1" applyFont="1" applyBorder="1" applyAlignment="1" applyProtection="1">
      <alignment horizontal="right"/>
      <protection locked="0"/>
    </xf>
    <xf numFmtId="166" fontId="5" fillId="5" borderId="78" xfId="12" applyNumberFormat="1" applyFont="1" applyFill="1" applyBorder="1" applyAlignment="1">
      <alignment horizontal="right"/>
    </xf>
    <xf numFmtId="166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6" fontId="5" fillId="5" borderId="7" xfId="12" applyNumberFormat="1" applyFont="1" applyFill="1" applyBorder="1" applyAlignment="1">
      <alignment horizontal="right"/>
    </xf>
    <xf numFmtId="166" fontId="10" fillId="5" borderId="62" xfId="12" applyNumberFormat="1" applyFont="1" applyFill="1" applyBorder="1" applyAlignment="1">
      <alignment horizontal="right"/>
    </xf>
    <xf numFmtId="166" fontId="8" fillId="5" borderId="10" xfId="12" applyNumberFormat="1" applyFont="1" applyFill="1" applyBorder="1" applyAlignment="1">
      <alignment horizontal="right"/>
    </xf>
    <xf numFmtId="166" fontId="8" fillId="5" borderId="11" xfId="12" applyNumberFormat="1" applyFont="1" applyFill="1" applyBorder="1" applyAlignment="1">
      <alignment horizontal="right"/>
    </xf>
    <xf numFmtId="166" fontId="8" fillId="5" borderId="80" xfId="12" applyNumberFormat="1" applyFont="1" applyFill="1" applyBorder="1" applyAlignment="1">
      <alignment horizontal="right"/>
    </xf>
    <xf numFmtId="166" fontId="8" fillId="5" borderId="8" xfId="12" applyNumberFormat="1" applyFont="1" applyFill="1" applyBorder="1" applyAlignment="1">
      <alignment horizontal="right"/>
    </xf>
    <xf numFmtId="166" fontId="8" fillId="5" borderId="9" xfId="12" applyNumberFormat="1" applyFont="1" applyFill="1" applyBorder="1" applyAlignment="1">
      <alignment horizontal="right"/>
    </xf>
    <xf numFmtId="166" fontId="5" fillId="5" borderId="4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6" fontId="5" fillId="0" borderId="4" xfId="12" applyNumberFormat="1" applyFont="1" applyBorder="1" applyAlignment="1" applyProtection="1">
      <alignment horizontal="right"/>
      <protection locked="0"/>
    </xf>
    <xf numFmtId="166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6" fontId="10" fillId="0" borderId="26" xfId="12" applyNumberFormat="1" applyFont="1" applyBorder="1" applyAlignment="1" applyProtection="1">
      <alignment horizontal="right"/>
      <protection locked="0"/>
    </xf>
    <xf numFmtId="166" fontId="10" fillId="0" borderId="27" xfId="12" applyNumberFormat="1" applyFont="1" applyBorder="1" applyAlignment="1" applyProtection="1">
      <alignment horizontal="right"/>
      <protection locked="0"/>
    </xf>
    <xf numFmtId="166" fontId="5" fillId="0" borderId="26" xfId="12" applyNumberFormat="1" applyFont="1" applyBorder="1" applyAlignment="1" applyProtection="1">
      <alignment horizontal="right"/>
      <protection locked="0"/>
    </xf>
    <xf numFmtId="166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166" fontId="5" fillId="5" borderId="18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19" xfId="0" applyNumberFormat="1" applyFont="1" applyFill="1" applyBorder="1" applyAlignment="1">
      <alignment horizontal="right"/>
    </xf>
    <xf numFmtId="165" fontId="4" fillId="0" borderId="0" xfId="1" applyFont="1" applyProtection="1">
      <protection locked="0"/>
    </xf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4" xfId="4" applyFont="1" applyFill="1" applyBorder="1" applyAlignment="1">
      <alignment horizontal="left" shrinkToFit="1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  <cellStyle name="მძიმე" xfId="1" builtinId="3"/>
    <cellStyle name="პროცენტი" xfId="3" builtinId="5"/>
    <cellStyle name="ჩვეულებრივი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2013 - 2022 თემა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abSelected="1" zoomScale="115" zoomScaleNormal="115" workbookViewId="0">
      <selection activeCell="C28" sqref="C28:C33"/>
    </sheetView>
  </sheetViews>
  <sheetFormatPr defaultColWidth="10.67578125" defaultRowHeight="12" customHeight="1"/>
  <cols>
    <col min="1" max="1" width="9.60546875" style="62" customWidth="1"/>
    <col min="2" max="2" width="56.84765625" style="62" customWidth="1"/>
    <col min="3" max="3" width="16.8125" style="62" customWidth="1"/>
    <col min="4" max="4" width="15.87890625" style="62" bestFit="1" customWidth="1"/>
    <col min="5" max="5" width="18.94921875" style="62" bestFit="1" customWidth="1"/>
    <col min="6" max="6" width="10.67578125" style="62"/>
    <col min="7" max="7" width="17.21484375" style="62" bestFit="1" customWidth="1"/>
    <col min="8" max="8" width="16.14453125" style="62" bestFit="1" customWidth="1"/>
    <col min="9" max="9" width="17.21484375" style="62" bestFit="1" customWidth="1"/>
    <col min="10" max="16384" width="10.67578125" style="62"/>
  </cols>
  <sheetData>
    <row r="1" spans="1:9" ht="10.5">
      <c r="A1" s="1" t="s">
        <v>3</v>
      </c>
      <c r="B1" s="2" t="s">
        <v>4</v>
      </c>
      <c r="C1" s="2"/>
      <c r="D1" s="2"/>
      <c r="E1" s="2"/>
    </row>
    <row r="2" spans="1:9" ht="10.5">
      <c r="A2" s="1" t="s">
        <v>5</v>
      </c>
      <c r="B2" s="106">
        <v>45657</v>
      </c>
      <c r="C2" s="2"/>
      <c r="D2" s="2"/>
      <c r="E2" s="2"/>
    </row>
    <row r="3" spans="1:9" ht="10.5">
      <c r="A3" s="1"/>
      <c r="B3" s="1"/>
      <c r="C3" s="2"/>
      <c r="D3" s="2"/>
      <c r="E3" s="2"/>
    </row>
    <row r="4" spans="1:9" ht="11.25">
      <c r="A4" s="3" t="s">
        <v>0</v>
      </c>
      <c r="B4" s="4" t="s">
        <v>6</v>
      </c>
      <c r="C4" s="1"/>
      <c r="D4" s="1"/>
      <c r="E4" s="5" t="s">
        <v>7</v>
      </c>
    </row>
    <row r="5" spans="1:9" ht="12" customHeight="1" thickBot="1">
      <c r="A5" s="1"/>
      <c r="B5" s="1"/>
      <c r="C5" s="1"/>
      <c r="D5" s="1"/>
      <c r="E5" s="6"/>
    </row>
    <row r="6" spans="1:9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80"/>
      <c r="H6" s="180"/>
      <c r="I6" s="180"/>
    </row>
    <row r="7" spans="1:9" ht="10.5">
      <c r="A7" s="11">
        <v>1</v>
      </c>
      <c r="B7" s="12" t="s">
        <v>12</v>
      </c>
      <c r="C7" s="177">
        <v>15088338.689999999</v>
      </c>
      <c r="D7" s="177">
        <v>14216103.23</v>
      </c>
      <c r="E7" s="179">
        <f>C7+D7</f>
        <v>29304441.920000002</v>
      </c>
      <c r="F7" s="63"/>
      <c r="G7" s="180"/>
      <c r="H7" s="180"/>
      <c r="I7" s="180"/>
    </row>
    <row r="8" spans="1:9" ht="10.5">
      <c r="A8" s="13">
        <v>2</v>
      </c>
      <c r="B8" s="14" t="s">
        <v>13</v>
      </c>
      <c r="C8" s="178">
        <v>37514134.329999998</v>
      </c>
      <c r="D8" s="178">
        <v>1173124.5920000002</v>
      </c>
      <c r="E8" s="179">
        <f t="shared" ref="E8:E17" si="0">C8+D8</f>
        <v>38687258.921999998</v>
      </c>
      <c r="F8" s="63" t="s">
        <v>103</v>
      </c>
      <c r="G8" s="180"/>
      <c r="H8" s="180"/>
      <c r="I8" s="180"/>
    </row>
    <row r="9" spans="1:9" ht="10.5">
      <c r="A9" s="13">
        <v>3</v>
      </c>
      <c r="B9" s="15" t="s">
        <v>14</v>
      </c>
      <c r="C9" s="115">
        <v>603163308.19099998</v>
      </c>
      <c r="D9" s="115">
        <v>9578834.3120000008</v>
      </c>
      <c r="E9" s="179">
        <f t="shared" si="0"/>
        <v>612742142.50300002</v>
      </c>
      <c r="F9" s="63"/>
      <c r="G9" s="180"/>
      <c r="H9" s="180"/>
      <c r="I9" s="180"/>
    </row>
    <row r="10" spans="1:9" ht="10.5">
      <c r="A10" s="13">
        <v>3.1</v>
      </c>
      <c r="B10" s="15" t="s">
        <v>15</v>
      </c>
      <c r="C10" s="116">
        <v>-4129743.34</v>
      </c>
      <c r="D10" s="116">
        <v>-168486.04689999999</v>
      </c>
      <c r="E10" s="179">
        <f t="shared" si="0"/>
        <v>-4298229.3869000003</v>
      </c>
      <c r="F10" s="63"/>
      <c r="G10" s="180"/>
      <c r="H10" s="180"/>
      <c r="I10" s="180"/>
    </row>
    <row r="11" spans="1:9" ht="10.5">
      <c r="A11" s="13">
        <v>3.2</v>
      </c>
      <c r="B11" s="14" t="s">
        <v>16</v>
      </c>
      <c r="C11" s="111">
        <v>599033564.85099995</v>
      </c>
      <c r="D11" s="111">
        <v>9410348.2651000004</v>
      </c>
      <c r="E11" s="179">
        <f t="shared" si="0"/>
        <v>608443913.11609995</v>
      </c>
      <c r="G11" s="180"/>
      <c r="H11" s="180"/>
      <c r="I11" s="180"/>
    </row>
    <row r="12" spans="1:9" ht="10.5">
      <c r="A12" s="13">
        <v>4</v>
      </c>
      <c r="B12" s="14" t="s">
        <v>17</v>
      </c>
      <c r="C12" s="111">
        <v>0</v>
      </c>
      <c r="D12" s="111">
        <v>0</v>
      </c>
      <c r="E12" s="179">
        <f t="shared" si="0"/>
        <v>0</v>
      </c>
      <c r="G12" s="180"/>
      <c r="H12" s="180"/>
      <c r="I12" s="180"/>
    </row>
    <row r="13" spans="1:9" ht="10.5">
      <c r="A13" s="13">
        <v>5</v>
      </c>
      <c r="B13" s="14" t="s">
        <v>18</v>
      </c>
      <c r="C13" s="111">
        <v>5906349.2000000002</v>
      </c>
      <c r="D13" s="111">
        <v>68806.812999999995</v>
      </c>
      <c r="E13" s="179">
        <f t="shared" si="0"/>
        <v>5975156.0130000003</v>
      </c>
      <c r="G13" s="180"/>
      <c r="H13" s="180"/>
      <c r="I13" s="180"/>
    </row>
    <row r="14" spans="1:9" ht="10.5">
      <c r="A14" s="13">
        <v>6</v>
      </c>
      <c r="B14" s="14" t="s">
        <v>19</v>
      </c>
      <c r="C14" s="111">
        <v>0</v>
      </c>
      <c r="D14" s="117"/>
      <c r="E14" s="179">
        <f>C14+D14</f>
        <v>0</v>
      </c>
      <c r="G14" s="180"/>
      <c r="H14" s="180"/>
      <c r="I14" s="180"/>
    </row>
    <row r="15" spans="1:9" ht="10.5">
      <c r="A15" s="13">
        <v>7</v>
      </c>
      <c r="B15" s="14" t="s">
        <v>20</v>
      </c>
      <c r="C15" s="111">
        <v>0</v>
      </c>
      <c r="D15" s="117"/>
      <c r="E15" s="179">
        <f>C15+D15</f>
        <v>0</v>
      </c>
      <c r="G15" s="180"/>
      <c r="H15" s="180"/>
      <c r="I15" s="180"/>
    </row>
    <row r="16" spans="1:9" ht="10.5">
      <c r="A16" s="13">
        <v>8</v>
      </c>
      <c r="B16" s="14" t="s">
        <v>21</v>
      </c>
      <c r="C16" s="111">
        <v>36080561.288428478</v>
      </c>
      <c r="D16" s="117"/>
      <c r="E16" s="179">
        <f>C16+D16</f>
        <v>36080561.288428478</v>
      </c>
      <c r="G16" s="180"/>
      <c r="H16" s="180"/>
      <c r="I16" s="180"/>
    </row>
    <row r="17" spans="1:9" ht="10.5">
      <c r="A17" s="13">
        <v>9</v>
      </c>
      <c r="B17" s="14" t="s">
        <v>22</v>
      </c>
      <c r="C17" s="111">
        <v>4063428.12</v>
      </c>
      <c r="D17" s="111">
        <v>2432699.0956999999</v>
      </c>
      <c r="E17" s="179">
        <f t="shared" si="0"/>
        <v>6496127.2157000005</v>
      </c>
      <c r="G17" s="180"/>
      <c r="H17" s="180"/>
      <c r="I17" s="180"/>
    </row>
    <row r="18" spans="1:9" ht="12" customHeight="1" thickBot="1">
      <c r="A18" s="11">
        <v>10</v>
      </c>
      <c r="B18" s="16" t="s">
        <v>23</v>
      </c>
      <c r="C18" s="113">
        <f>C7+C8+C11+C13+C14+C16+C17</f>
        <v>697686376.47942841</v>
      </c>
      <c r="D18" s="113">
        <f>D7+D8+D11+D13+D14+D16+D17</f>
        <v>27301081.9958</v>
      </c>
      <c r="E18" s="113">
        <f>E7+E8+E11+E13+E14+E16+E17</f>
        <v>724987458.47522843</v>
      </c>
      <c r="G18" s="180"/>
      <c r="H18" s="180"/>
      <c r="I18" s="180"/>
    </row>
    <row r="19" spans="1:9" ht="12" customHeight="1" thickBot="1">
      <c r="A19" s="7"/>
      <c r="B19" s="8" t="s">
        <v>24</v>
      </c>
      <c r="C19" s="107"/>
      <c r="D19" s="107"/>
      <c r="E19" s="108"/>
      <c r="G19" s="180"/>
      <c r="H19" s="180"/>
      <c r="I19" s="180"/>
    </row>
    <row r="20" spans="1:9" ht="10.5">
      <c r="A20" s="11">
        <v>11</v>
      </c>
      <c r="B20" s="12" t="s">
        <v>25</v>
      </c>
      <c r="C20" s="109">
        <v>99000000</v>
      </c>
      <c r="D20" s="109">
        <v>0</v>
      </c>
      <c r="E20" s="179">
        <f>C20+D20</f>
        <v>99000000</v>
      </c>
      <c r="G20" s="180"/>
      <c r="H20" s="180"/>
      <c r="I20" s="180"/>
    </row>
    <row r="21" spans="1:9" ht="10.5">
      <c r="A21" s="13">
        <v>12</v>
      </c>
      <c r="B21" s="14" t="s">
        <v>26</v>
      </c>
      <c r="C21" s="111">
        <v>0</v>
      </c>
      <c r="D21" s="111">
        <v>0</v>
      </c>
      <c r="E21" s="179">
        <f t="shared" ref="E21:E25" si="1">C21+D21</f>
        <v>0</v>
      </c>
      <c r="G21" s="180"/>
      <c r="H21" s="180"/>
      <c r="I21" s="180"/>
    </row>
    <row r="22" spans="1:9" ht="10.5">
      <c r="A22" s="13">
        <v>13</v>
      </c>
      <c r="B22" s="14" t="s">
        <v>27</v>
      </c>
      <c r="C22" s="111">
        <v>184742441.34999999</v>
      </c>
      <c r="D22" s="111">
        <v>90971075.879999995</v>
      </c>
      <c r="E22" s="179">
        <f t="shared" si="1"/>
        <v>275713517.23000002</v>
      </c>
      <c r="G22" s="180"/>
      <c r="H22" s="180"/>
      <c r="I22" s="180"/>
    </row>
    <row r="23" spans="1:9" ht="10.5">
      <c r="A23" s="11">
        <v>14</v>
      </c>
      <c r="B23" s="14" t="s">
        <v>28</v>
      </c>
      <c r="C23" s="111">
        <v>774860.58</v>
      </c>
      <c r="D23" s="111">
        <v>10959.7279</v>
      </c>
      <c r="E23" s="179">
        <f t="shared" si="1"/>
        <v>785820.30790000001</v>
      </c>
      <c r="G23" s="180"/>
      <c r="H23" s="180"/>
      <c r="I23" s="180"/>
    </row>
    <row r="24" spans="1:9" ht="10.5">
      <c r="A24" s="13">
        <v>15</v>
      </c>
      <c r="B24" s="14" t="s">
        <v>29</v>
      </c>
      <c r="C24" s="111">
        <v>8457356.4299999997</v>
      </c>
      <c r="D24" s="111">
        <v>3242679.6743000001</v>
      </c>
      <c r="E24" s="179">
        <f t="shared" si="1"/>
        <v>11700036.1043</v>
      </c>
      <c r="G24" s="180"/>
      <c r="H24" s="180"/>
      <c r="I24" s="180"/>
    </row>
    <row r="25" spans="1:9" ht="10.5">
      <c r="A25" s="13">
        <v>16</v>
      </c>
      <c r="B25" s="14" t="s">
        <v>30</v>
      </c>
      <c r="C25" s="111">
        <v>25000000</v>
      </c>
      <c r="D25" s="111">
        <v>0</v>
      </c>
      <c r="E25" s="179">
        <f t="shared" si="1"/>
        <v>25000000</v>
      </c>
      <c r="G25" s="180"/>
      <c r="H25" s="180"/>
      <c r="I25" s="180"/>
    </row>
    <row r="26" spans="1:9" ht="12" customHeight="1" thickBot="1">
      <c r="A26" s="11">
        <v>17</v>
      </c>
      <c r="B26" s="16" t="s">
        <v>31</v>
      </c>
      <c r="C26" s="113">
        <f>SUM(C20:C25)</f>
        <v>317974658.36000001</v>
      </c>
      <c r="D26" s="113">
        <f t="shared" ref="D26:E26" si="2">SUM(D20:D25)</f>
        <v>94224715.282199994</v>
      </c>
      <c r="E26" s="113">
        <f t="shared" si="2"/>
        <v>412199373.64220005</v>
      </c>
      <c r="G26" s="180"/>
      <c r="H26" s="180"/>
      <c r="I26" s="180"/>
    </row>
    <row r="27" spans="1:9" ht="12" customHeight="1" thickBot="1">
      <c r="A27" s="7"/>
      <c r="B27" s="8" t="s">
        <v>32</v>
      </c>
      <c r="C27" s="107"/>
      <c r="D27" s="107"/>
      <c r="E27" s="108"/>
      <c r="G27" s="180"/>
      <c r="H27" s="180"/>
      <c r="I27" s="180"/>
    </row>
    <row r="28" spans="1:9" ht="10.5">
      <c r="A28" s="11">
        <v>18</v>
      </c>
      <c r="B28" s="17" t="s">
        <v>33</v>
      </c>
      <c r="C28" s="109">
        <v>1583854</v>
      </c>
      <c r="D28" s="118"/>
      <c r="E28" s="110">
        <f>C28</f>
        <v>1583854</v>
      </c>
      <c r="G28" s="180"/>
      <c r="H28" s="180"/>
      <c r="I28" s="180"/>
    </row>
    <row r="29" spans="1:9" ht="10.5">
      <c r="A29" s="13">
        <v>19</v>
      </c>
      <c r="B29" s="18" t="s">
        <v>34</v>
      </c>
      <c r="C29" s="111">
        <v>0</v>
      </c>
      <c r="D29" s="117"/>
      <c r="E29" s="110">
        <f t="shared" ref="E29:E33" si="3">C29</f>
        <v>0</v>
      </c>
      <c r="G29" s="180"/>
      <c r="H29" s="180"/>
      <c r="I29" s="180"/>
    </row>
    <row r="30" spans="1:9" ht="10.5">
      <c r="A30" s="11">
        <v>20</v>
      </c>
      <c r="B30" s="18" t="s">
        <v>117</v>
      </c>
      <c r="C30" s="111">
        <v>0</v>
      </c>
      <c r="D30" s="117"/>
      <c r="E30" s="110">
        <f t="shared" si="3"/>
        <v>0</v>
      </c>
      <c r="G30" s="180"/>
      <c r="H30" s="180"/>
      <c r="I30" s="180"/>
    </row>
    <row r="31" spans="1:9" ht="10.5">
      <c r="A31" s="13">
        <v>21</v>
      </c>
      <c r="B31" s="18" t="s">
        <v>35</v>
      </c>
      <c r="C31" s="111">
        <v>0</v>
      </c>
      <c r="D31" s="117"/>
      <c r="E31" s="110">
        <f t="shared" si="3"/>
        <v>0</v>
      </c>
      <c r="G31" s="180"/>
      <c r="H31" s="180"/>
      <c r="I31" s="180"/>
    </row>
    <row r="32" spans="1:9" ht="10.5">
      <c r="A32" s="11">
        <v>22</v>
      </c>
      <c r="B32" s="18" t="s">
        <v>36</v>
      </c>
      <c r="C32" s="178">
        <v>294054773.07999998</v>
      </c>
      <c r="D32" s="117"/>
      <c r="E32" s="110">
        <f t="shared" si="3"/>
        <v>294054773.07999998</v>
      </c>
      <c r="G32" s="180"/>
      <c r="H32" s="180"/>
      <c r="I32" s="180"/>
    </row>
    <row r="33" spans="1:9" ht="10.5">
      <c r="A33" s="13">
        <v>23</v>
      </c>
      <c r="B33" s="18" t="s">
        <v>37</v>
      </c>
      <c r="C33" s="178">
        <v>17149458</v>
      </c>
      <c r="D33" s="117"/>
      <c r="E33" s="110">
        <f t="shared" si="3"/>
        <v>17149458</v>
      </c>
      <c r="G33" s="180"/>
      <c r="H33" s="180"/>
      <c r="I33" s="180"/>
    </row>
    <row r="34" spans="1:9" ht="12" customHeight="1" thickBot="1">
      <c r="A34" s="11">
        <v>24</v>
      </c>
      <c r="B34" s="16" t="s">
        <v>38</v>
      </c>
      <c r="C34" s="113">
        <f>SUM(C28:C33)</f>
        <v>312788085.07999998</v>
      </c>
      <c r="D34" s="117"/>
      <c r="E34" s="112">
        <f>SUM(E28:E33)</f>
        <v>312788085.07999998</v>
      </c>
      <c r="G34" s="180"/>
      <c r="H34" s="180"/>
      <c r="I34" s="180"/>
    </row>
    <row r="35" spans="1:9" ht="12" customHeight="1" thickBot="1">
      <c r="A35" s="19">
        <v>25</v>
      </c>
      <c r="B35" s="20" t="s">
        <v>39</v>
      </c>
      <c r="C35" s="114">
        <f>C26+C34</f>
        <v>630762743.44000006</v>
      </c>
      <c r="D35" s="114">
        <f t="shared" ref="D35:E35" si="4">D26+D34</f>
        <v>94224715.282199994</v>
      </c>
      <c r="E35" s="114">
        <f t="shared" si="4"/>
        <v>724987458.72220004</v>
      </c>
      <c r="G35" s="180"/>
      <c r="H35" s="180"/>
      <c r="I35" s="180"/>
    </row>
    <row r="36" spans="1:9" ht="10.5">
      <c r="A36" s="2"/>
      <c r="B36" s="2"/>
      <c r="C36" s="64"/>
      <c r="D36" s="64"/>
      <c r="E36" s="64" t="s">
        <v>103</v>
      </c>
    </row>
    <row r="37" spans="1:9" ht="10.5">
      <c r="A37" s="2"/>
      <c r="B37" s="2"/>
      <c r="C37" s="2"/>
      <c r="D37" s="2"/>
      <c r="E37" s="2"/>
    </row>
    <row r="38" spans="1:9" ht="10.5">
      <c r="A38" s="2"/>
      <c r="B38" s="2"/>
      <c r="C38" s="65"/>
      <c r="D38" s="66"/>
      <c r="E38" s="2"/>
    </row>
    <row r="39" spans="1:9" ht="10.5">
      <c r="A39" s="2"/>
      <c r="B39" s="2" t="s">
        <v>100</v>
      </c>
      <c r="C39" s="2"/>
      <c r="D39" s="67"/>
      <c r="E39" s="2"/>
    </row>
    <row r="40" spans="1:9" ht="10.5">
      <c r="C40" s="68"/>
    </row>
    <row r="43" spans="1:9" ht="10.5">
      <c r="A43" s="62" t="s">
        <v>101</v>
      </c>
    </row>
    <row r="44" spans="1:9" ht="10.5">
      <c r="A44" s="62" t="s">
        <v>104</v>
      </c>
    </row>
    <row r="45" spans="1:9" ht="10.5">
      <c r="A45" s="6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30" zoomScaleNormal="130" workbookViewId="0">
      <selection activeCell="A4" sqref="A4"/>
    </sheetView>
  </sheetViews>
  <sheetFormatPr defaultColWidth="10.67578125" defaultRowHeight="10.5"/>
  <cols>
    <col min="1" max="1" width="11.4765625" style="23" customWidth="1"/>
    <col min="2" max="2" width="93.01171875" style="23" bestFit="1" customWidth="1"/>
    <col min="3" max="3" width="12.80859375" style="23" customWidth="1"/>
    <col min="4" max="4" width="13.4765625" style="23" bestFit="1" customWidth="1"/>
    <col min="5" max="5" width="11.4765625" style="23" bestFit="1" customWidth="1"/>
    <col min="6" max="16384" width="10.675781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45657</v>
      </c>
    </row>
    <row r="3" spans="1:5">
      <c r="B3" s="25"/>
    </row>
    <row r="4" spans="1:5" ht="22.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1.25" thickBot="1">
      <c r="A6" s="92"/>
      <c r="B6" s="33" t="s">
        <v>41</v>
      </c>
      <c r="C6" s="33"/>
      <c r="D6" s="33"/>
      <c r="E6" s="93"/>
    </row>
    <row r="7" spans="1:5" ht="11.25">
      <c r="A7" s="94">
        <v>1</v>
      </c>
      <c r="B7" s="34" t="s">
        <v>42</v>
      </c>
      <c r="C7" s="123">
        <v>3247512.1</v>
      </c>
      <c r="D7" s="126">
        <v>830348.13</v>
      </c>
      <c r="E7" s="142">
        <v>4077860.23</v>
      </c>
    </row>
    <row r="8" spans="1:5">
      <c r="A8" s="94">
        <v>2</v>
      </c>
      <c r="B8" s="35" t="s">
        <v>43</v>
      </c>
      <c r="C8" s="124">
        <v>95225425.129999995</v>
      </c>
      <c r="D8" s="134">
        <v>1957024.23</v>
      </c>
      <c r="E8" s="134">
        <v>97182449.359999999</v>
      </c>
    </row>
    <row r="9" spans="1:5">
      <c r="A9" s="94">
        <v>2.1</v>
      </c>
      <c r="B9" s="36" t="s">
        <v>44</v>
      </c>
      <c r="C9" s="123"/>
      <c r="D9" s="126"/>
      <c r="E9" s="135">
        <v>0</v>
      </c>
    </row>
    <row r="10" spans="1:5">
      <c r="A10" s="94">
        <v>2.2000000000000002</v>
      </c>
      <c r="B10" s="36" t="s">
        <v>45</v>
      </c>
      <c r="C10" s="123">
        <v>242266.55555555556</v>
      </c>
      <c r="D10" s="126">
        <v>22824</v>
      </c>
      <c r="E10" s="135">
        <v>265090.55555555556</v>
      </c>
    </row>
    <row r="11" spans="1:5">
      <c r="A11" s="94">
        <v>2.2999999999999998</v>
      </c>
      <c r="B11" s="36" t="s">
        <v>46</v>
      </c>
      <c r="C11" s="123"/>
      <c r="D11" s="126"/>
      <c r="E11" s="135">
        <v>0</v>
      </c>
    </row>
    <row r="12" spans="1:5">
      <c r="A12" s="94">
        <v>2.4</v>
      </c>
      <c r="B12" s="36" t="s">
        <v>47</v>
      </c>
      <c r="C12" s="123"/>
      <c r="D12" s="126"/>
      <c r="E12" s="135">
        <v>0</v>
      </c>
    </row>
    <row r="13" spans="1:5">
      <c r="A13" s="94">
        <v>2.5</v>
      </c>
      <c r="B13" s="36" t="s">
        <v>48</v>
      </c>
      <c r="C13" s="123">
        <v>94983158.574444443</v>
      </c>
      <c r="D13" s="126">
        <v>1934200.23</v>
      </c>
      <c r="E13" s="135">
        <v>96917358.804444447</v>
      </c>
    </row>
    <row r="14" spans="1:5">
      <c r="A14" s="94">
        <v>2.6</v>
      </c>
      <c r="B14" s="36" t="s">
        <v>49</v>
      </c>
      <c r="C14" s="123"/>
      <c r="D14" s="126"/>
      <c r="E14" s="135">
        <v>0</v>
      </c>
    </row>
    <row r="15" spans="1:5">
      <c r="A15" s="94">
        <v>2.7</v>
      </c>
      <c r="B15" s="36" t="s">
        <v>50</v>
      </c>
      <c r="C15" s="123"/>
      <c r="D15" s="126"/>
      <c r="E15" s="135">
        <v>0</v>
      </c>
    </row>
    <row r="16" spans="1:5">
      <c r="A16" s="94">
        <v>3</v>
      </c>
      <c r="B16" s="35" t="s">
        <v>51</v>
      </c>
      <c r="C16" s="124">
        <v>0</v>
      </c>
      <c r="D16" s="134">
        <v>0</v>
      </c>
      <c r="E16" s="120">
        <v>0</v>
      </c>
    </row>
    <row r="17" spans="1:5">
      <c r="A17" s="94">
        <v>3.1</v>
      </c>
      <c r="B17" s="36" t="s">
        <v>52</v>
      </c>
      <c r="C17" s="123"/>
      <c r="D17" s="126"/>
      <c r="E17" s="135">
        <v>0</v>
      </c>
    </row>
    <row r="18" spans="1:5">
      <c r="A18" s="94">
        <v>3.2</v>
      </c>
      <c r="B18" s="36" t="s">
        <v>53</v>
      </c>
      <c r="C18" s="123"/>
      <c r="D18" s="126"/>
      <c r="E18" s="135">
        <v>0</v>
      </c>
    </row>
    <row r="19" spans="1:5">
      <c r="A19" s="94">
        <v>3.3</v>
      </c>
      <c r="B19" s="36" t="s">
        <v>54</v>
      </c>
      <c r="C19" s="123"/>
      <c r="D19" s="126"/>
      <c r="E19" s="135">
        <v>0</v>
      </c>
    </row>
    <row r="20" spans="1:5">
      <c r="A20" s="94">
        <v>3.4</v>
      </c>
      <c r="B20" s="36" t="s">
        <v>55</v>
      </c>
      <c r="C20" s="123"/>
      <c r="D20" s="126"/>
      <c r="E20" s="135">
        <v>0</v>
      </c>
    </row>
    <row r="21" spans="1:5" ht="11.25">
      <c r="A21" s="94">
        <v>4</v>
      </c>
      <c r="B21" s="37" t="s">
        <v>56</v>
      </c>
      <c r="C21" s="123">
        <v>15594109.699999999</v>
      </c>
      <c r="D21" s="126">
        <v>88093.119999999995</v>
      </c>
      <c r="E21" s="120">
        <v>15682202.819999998</v>
      </c>
    </row>
    <row r="22" spans="1:5" ht="11.25">
      <c r="A22" s="94">
        <v>5</v>
      </c>
      <c r="B22" s="37" t="s">
        <v>57</v>
      </c>
      <c r="C22" s="123">
        <v>465.82</v>
      </c>
      <c r="D22" s="126">
        <v>0</v>
      </c>
      <c r="E22" s="120">
        <v>465.82</v>
      </c>
    </row>
    <row r="23" spans="1:5" ht="11.25">
      <c r="A23" s="95">
        <v>6</v>
      </c>
      <c r="B23" s="38" t="s">
        <v>58</v>
      </c>
      <c r="C23" s="171"/>
      <c r="D23" s="172"/>
      <c r="E23" s="122">
        <v>0</v>
      </c>
    </row>
    <row r="24" spans="1:5" ht="11.25" thickBot="1">
      <c r="A24" s="96">
        <v>7</v>
      </c>
      <c r="B24" s="39" t="s">
        <v>59</v>
      </c>
      <c r="C24" s="136">
        <v>114067512.74999999</v>
      </c>
      <c r="D24" s="136">
        <v>2875465.48</v>
      </c>
      <c r="E24" s="138">
        <v>116942978.22999999</v>
      </c>
    </row>
    <row r="25" spans="1:5" ht="11.25" thickBot="1">
      <c r="A25" s="97"/>
      <c r="B25" s="33" t="s">
        <v>60</v>
      </c>
      <c r="C25" s="170"/>
      <c r="D25" s="170"/>
      <c r="E25" s="170"/>
    </row>
    <row r="26" spans="1:5" ht="11.25">
      <c r="A26" s="94">
        <v>8</v>
      </c>
      <c r="B26" s="41" t="s">
        <v>61</v>
      </c>
      <c r="C26" s="168">
        <v>6721535.7699999996</v>
      </c>
      <c r="D26" s="169">
        <v>0</v>
      </c>
      <c r="E26" s="128">
        <v>6721535.7699999996</v>
      </c>
    </row>
    <row r="27" spans="1:5">
      <c r="A27" s="94">
        <v>9</v>
      </c>
      <c r="B27" s="42" t="s">
        <v>62</v>
      </c>
      <c r="C27" s="121">
        <v>5083966.62</v>
      </c>
      <c r="D27" s="127">
        <v>3791369.25</v>
      </c>
      <c r="E27" s="120">
        <v>8875335.870000001</v>
      </c>
    </row>
    <row r="28" spans="1:5">
      <c r="A28" s="94">
        <v>10</v>
      </c>
      <c r="B28" s="42" t="s">
        <v>63</v>
      </c>
      <c r="C28" s="121">
        <v>746916.43</v>
      </c>
      <c r="D28" s="127">
        <v>40272.660000000003</v>
      </c>
      <c r="E28" s="120">
        <v>787189.09000000008</v>
      </c>
    </row>
    <row r="29" spans="1:5">
      <c r="A29" s="94">
        <v>11</v>
      </c>
      <c r="B29" s="42" t="s">
        <v>64</v>
      </c>
      <c r="C29" s="121">
        <v>0</v>
      </c>
      <c r="D29" s="127">
        <v>0</v>
      </c>
      <c r="E29" s="120">
        <v>0</v>
      </c>
    </row>
    <row r="30" spans="1:5">
      <c r="A30" s="94">
        <v>12</v>
      </c>
      <c r="B30" s="42" t="s">
        <v>65</v>
      </c>
      <c r="C30" s="121">
        <v>13936680.43</v>
      </c>
      <c r="D30" s="127">
        <v>0</v>
      </c>
      <c r="E30" s="120">
        <v>13936680.43</v>
      </c>
    </row>
    <row r="31" spans="1:5">
      <c r="A31" s="94">
        <v>13</v>
      </c>
      <c r="B31" s="42" t="s">
        <v>66</v>
      </c>
      <c r="C31" s="121">
        <v>0</v>
      </c>
      <c r="D31" s="127">
        <v>0</v>
      </c>
      <c r="E31" s="120">
        <v>0</v>
      </c>
    </row>
    <row r="32" spans="1:5" ht="11.25">
      <c r="A32" s="94">
        <v>14</v>
      </c>
      <c r="B32" s="43" t="s">
        <v>67</v>
      </c>
      <c r="C32" s="121">
        <v>0</v>
      </c>
      <c r="D32" s="127">
        <v>0</v>
      </c>
      <c r="E32" s="120">
        <v>0</v>
      </c>
    </row>
    <row r="33" spans="1:5" ht="11.25" thickBot="1">
      <c r="A33" s="98">
        <v>15</v>
      </c>
      <c r="B33" s="44" t="s">
        <v>68</v>
      </c>
      <c r="C33" s="139">
        <v>26489099.25</v>
      </c>
      <c r="D33" s="140">
        <v>3831641.91</v>
      </c>
      <c r="E33" s="129">
        <v>30320741.16</v>
      </c>
    </row>
    <row r="34" spans="1:5" ht="11.25" thickBot="1">
      <c r="A34" s="99">
        <v>16</v>
      </c>
      <c r="B34" s="45" t="s">
        <v>69</v>
      </c>
      <c r="C34" s="136">
        <v>87578413.499999985</v>
      </c>
      <c r="D34" s="137">
        <v>-956176.43000000017</v>
      </c>
      <c r="E34" s="138">
        <v>86622237.069999978</v>
      </c>
    </row>
    <row r="35" spans="1:5" ht="11.25" thickBot="1">
      <c r="A35" s="100"/>
      <c r="B35" s="33" t="s">
        <v>70</v>
      </c>
      <c r="C35" s="170"/>
      <c r="D35" s="170"/>
      <c r="E35" s="170"/>
    </row>
    <row r="36" spans="1:5">
      <c r="A36" s="101">
        <v>17</v>
      </c>
      <c r="B36" s="46" t="s">
        <v>71</v>
      </c>
      <c r="C36" s="141">
        <v>-1724348.5500000003</v>
      </c>
      <c r="D36" s="142">
        <v>5955352.46</v>
      </c>
      <c r="E36" s="128">
        <v>4231003.91</v>
      </c>
    </row>
    <row r="37" spans="1:5" ht="11.25">
      <c r="A37" s="94">
        <v>17.100000000000001</v>
      </c>
      <c r="B37" s="47" t="s">
        <v>72</v>
      </c>
      <c r="C37" s="123">
        <v>782308.9</v>
      </c>
      <c r="D37" s="126">
        <v>6118508.8300000001</v>
      </c>
      <c r="E37" s="135">
        <v>6900817.7300000004</v>
      </c>
    </row>
    <row r="38" spans="1:5" ht="11.25">
      <c r="A38" s="94">
        <v>17.2</v>
      </c>
      <c r="B38" s="47" t="s">
        <v>73</v>
      </c>
      <c r="C38" s="123">
        <v>2506657.4500000002</v>
      </c>
      <c r="D38" s="126">
        <v>163156.37</v>
      </c>
      <c r="E38" s="135">
        <v>2669813.8200000003</v>
      </c>
    </row>
    <row r="39" spans="1:5" ht="11.25">
      <c r="A39" s="94">
        <v>18</v>
      </c>
      <c r="B39" s="37" t="s">
        <v>74</v>
      </c>
      <c r="C39" s="121">
        <v>0</v>
      </c>
      <c r="D39" s="127">
        <v>0</v>
      </c>
      <c r="E39" s="120">
        <v>0</v>
      </c>
    </row>
    <row r="40" spans="1:5" ht="11.25">
      <c r="A40" s="94">
        <v>19</v>
      </c>
      <c r="B40" s="37" t="s">
        <v>75</v>
      </c>
      <c r="C40" s="121">
        <v>0</v>
      </c>
      <c r="D40" s="127">
        <v>0</v>
      </c>
      <c r="E40" s="120">
        <v>0</v>
      </c>
    </row>
    <row r="41" spans="1:5" ht="11.25">
      <c r="A41" s="94">
        <v>20</v>
      </c>
      <c r="B41" s="37" t="s">
        <v>76</v>
      </c>
      <c r="C41" s="121">
        <v>16281997.65</v>
      </c>
      <c r="D41" s="127">
        <v>0</v>
      </c>
      <c r="E41" s="120">
        <v>16281997.65</v>
      </c>
    </row>
    <row r="42" spans="1:5" ht="11.25">
      <c r="A42" s="94">
        <v>21</v>
      </c>
      <c r="B42" s="37" t="s">
        <v>77</v>
      </c>
      <c r="C42" s="121">
        <v>-2794901.19</v>
      </c>
      <c r="D42" s="127">
        <v>0</v>
      </c>
      <c r="E42" s="120">
        <v>-2794901.19</v>
      </c>
    </row>
    <row r="43" spans="1:5" ht="11.25">
      <c r="A43" s="94">
        <v>22</v>
      </c>
      <c r="B43" s="37" t="s">
        <v>78</v>
      </c>
      <c r="C43" s="121">
        <v>163487.44</v>
      </c>
      <c r="D43" s="127">
        <v>0</v>
      </c>
      <c r="E43" s="120">
        <v>163487.44</v>
      </c>
    </row>
    <row r="44" spans="1:5" ht="11.25">
      <c r="A44" s="95">
        <v>23</v>
      </c>
      <c r="B44" s="38" t="s">
        <v>79</v>
      </c>
      <c r="C44" s="173">
        <v>1592510.99</v>
      </c>
      <c r="D44" s="174">
        <v>412634.58</v>
      </c>
      <c r="E44" s="122">
        <v>2005145.57</v>
      </c>
    </row>
    <row r="45" spans="1:5" ht="11.25" thickBot="1">
      <c r="A45" s="96">
        <v>24</v>
      </c>
      <c r="B45" s="45" t="s">
        <v>80</v>
      </c>
      <c r="C45" s="136">
        <v>13518746.34</v>
      </c>
      <c r="D45" s="137">
        <v>6367987.04</v>
      </c>
      <c r="E45" s="138">
        <v>19886733.379999999</v>
      </c>
    </row>
    <row r="46" spans="1:5" ht="11.25" thickBot="1">
      <c r="A46" s="97"/>
      <c r="B46" s="33" t="s">
        <v>81</v>
      </c>
      <c r="C46" s="170"/>
      <c r="D46" s="170"/>
      <c r="E46" s="170"/>
    </row>
    <row r="47" spans="1:5" ht="11.25">
      <c r="A47" s="94">
        <v>25</v>
      </c>
      <c r="B47" s="34" t="s">
        <v>82</v>
      </c>
      <c r="C47" s="121">
        <v>1363215.87</v>
      </c>
      <c r="D47" s="127">
        <v>0</v>
      </c>
      <c r="E47" s="143">
        <v>1363215.87</v>
      </c>
    </row>
    <row r="48" spans="1:5" ht="11.25">
      <c r="A48" s="94">
        <v>26</v>
      </c>
      <c r="B48" s="37" t="s">
        <v>83</v>
      </c>
      <c r="C48" s="121">
        <v>23275345.82</v>
      </c>
      <c r="D48" s="127">
        <v>0</v>
      </c>
      <c r="E48" s="119">
        <v>23275345.82</v>
      </c>
    </row>
    <row r="49" spans="1:5" ht="11.25">
      <c r="A49" s="94">
        <v>27</v>
      </c>
      <c r="B49" s="37" t="s">
        <v>84</v>
      </c>
      <c r="C49" s="121">
        <v>2247128.23</v>
      </c>
      <c r="D49" s="127">
        <v>0</v>
      </c>
      <c r="E49" s="119">
        <v>2247128.23</v>
      </c>
    </row>
    <row r="50" spans="1:5" ht="11.25">
      <c r="A50" s="94">
        <v>28</v>
      </c>
      <c r="B50" s="37" t="s">
        <v>85</v>
      </c>
      <c r="C50" s="121">
        <v>3228260.31</v>
      </c>
      <c r="D50" s="127">
        <v>0</v>
      </c>
      <c r="E50" s="119">
        <v>3228260.31</v>
      </c>
    </row>
    <row r="51" spans="1:5" ht="11.25">
      <c r="A51" s="94">
        <v>29</v>
      </c>
      <c r="B51" s="37" t="s">
        <v>86</v>
      </c>
      <c r="C51" s="121">
        <v>3541860</v>
      </c>
      <c r="D51" s="127">
        <v>0</v>
      </c>
      <c r="E51" s="119">
        <v>3541860</v>
      </c>
    </row>
    <row r="52" spans="1:5" ht="11.25">
      <c r="A52" s="94">
        <v>30</v>
      </c>
      <c r="B52" s="37" t="s">
        <v>87</v>
      </c>
      <c r="C52" s="121">
        <v>4966581.75</v>
      </c>
      <c r="D52" s="127">
        <v>541283.72</v>
      </c>
      <c r="E52" s="119">
        <v>5507865.4699999997</v>
      </c>
    </row>
    <row r="53" spans="1:5">
      <c r="A53" s="95">
        <v>31</v>
      </c>
      <c r="B53" s="48" t="s">
        <v>88</v>
      </c>
      <c r="C53" s="144">
        <v>38622391.980000004</v>
      </c>
      <c r="D53" s="145">
        <v>541283.72</v>
      </c>
      <c r="E53" s="146">
        <v>39163675.700000003</v>
      </c>
    </row>
    <row r="54" spans="1:5" ht="11.25" thickBot="1">
      <c r="A54" s="96">
        <v>32</v>
      </c>
      <c r="B54" s="49" t="s">
        <v>89</v>
      </c>
      <c r="C54" s="147">
        <v>-25103645.640000004</v>
      </c>
      <c r="D54" s="148">
        <v>5826703.3200000003</v>
      </c>
      <c r="E54" s="149">
        <v>-19276942.320000004</v>
      </c>
    </row>
    <row r="55" spans="1:5" ht="11.25" thickBot="1">
      <c r="A55" s="102"/>
      <c r="B55" s="50"/>
      <c r="C55" s="176"/>
      <c r="D55" s="176"/>
      <c r="E55" s="176"/>
    </row>
    <row r="56" spans="1:5" ht="11.25" thickBot="1">
      <c r="A56" s="94">
        <v>33</v>
      </c>
      <c r="B56" s="51" t="s">
        <v>90</v>
      </c>
      <c r="C56" s="150">
        <v>62474767.859999985</v>
      </c>
      <c r="D56" s="151">
        <v>4870526.8900000006</v>
      </c>
      <c r="E56" s="152">
        <v>67345294.749999985</v>
      </c>
    </row>
    <row r="57" spans="1:5" ht="11.25" thickBot="1">
      <c r="A57" s="97"/>
      <c r="B57" s="40"/>
      <c r="C57" s="153"/>
      <c r="D57" s="154"/>
      <c r="E57" s="153"/>
    </row>
    <row r="58" spans="1:5" ht="11.25">
      <c r="A58" s="94">
        <v>34</v>
      </c>
      <c r="B58" s="34" t="s">
        <v>91</v>
      </c>
      <c r="C58" s="130">
        <v>3602713.64</v>
      </c>
      <c r="D58" s="155"/>
      <c r="E58" s="143">
        <v>3602713.64</v>
      </c>
    </row>
    <row r="59" spans="1:5" ht="11.25">
      <c r="A59" s="94">
        <v>35</v>
      </c>
      <c r="B59" s="37" t="s">
        <v>92</v>
      </c>
      <c r="C59" s="125"/>
      <c r="D59" s="156"/>
      <c r="E59" s="119">
        <v>0</v>
      </c>
    </row>
    <row r="60" spans="1:5" ht="11.25">
      <c r="A60" s="95">
        <v>36</v>
      </c>
      <c r="B60" s="38" t="s">
        <v>93</v>
      </c>
      <c r="C60" s="131"/>
      <c r="D60" s="157"/>
      <c r="E60" s="146">
        <v>0</v>
      </c>
    </row>
    <row r="61" spans="1:5" ht="11.25" thickBot="1">
      <c r="A61" s="103">
        <v>37</v>
      </c>
      <c r="B61" s="45" t="s">
        <v>94</v>
      </c>
      <c r="C61" s="158">
        <v>3602713.64</v>
      </c>
      <c r="D61" s="159"/>
      <c r="E61" s="160">
        <v>3602713.64</v>
      </c>
    </row>
    <row r="62" spans="1:5" ht="11.25" thickBot="1">
      <c r="A62" s="104"/>
      <c r="B62" s="52"/>
      <c r="C62" s="161"/>
      <c r="D62" s="161"/>
      <c r="E62" s="175"/>
    </row>
    <row r="63" spans="1:5" ht="12" thickBot="1">
      <c r="A63" s="105">
        <v>38</v>
      </c>
      <c r="B63" s="53" t="s">
        <v>95</v>
      </c>
      <c r="C63" s="150">
        <v>58872054.219999984</v>
      </c>
      <c r="D63" s="151">
        <v>4870526.8900000006</v>
      </c>
      <c r="E63" s="152">
        <v>63742581.109999985</v>
      </c>
    </row>
    <row r="64" spans="1:5" s="55" customFormat="1" ht="12" thickBot="1">
      <c r="A64" s="105">
        <v>39</v>
      </c>
      <c r="B64" s="54" t="s">
        <v>96</v>
      </c>
      <c r="C64" s="132">
        <v>12748781.34</v>
      </c>
      <c r="D64" s="162"/>
      <c r="E64" s="163">
        <v>12748781.34</v>
      </c>
    </row>
    <row r="65" spans="1:5" ht="11.25" thickBot="1">
      <c r="A65" s="105">
        <v>40</v>
      </c>
      <c r="B65" s="56" t="s">
        <v>97</v>
      </c>
      <c r="C65" s="150">
        <v>46123272.87999998</v>
      </c>
      <c r="D65" s="151">
        <v>4870526.8900000006</v>
      </c>
      <c r="E65" s="152">
        <v>50993799.769999981</v>
      </c>
    </row>
    <row r="66" spans="1:5" s="55" customFormat="1" ht="12" thickBot="1">
      <c r="A66" s="105">
        <v>41</v>
      </c>
      <c r="B66" s="57" t="s">
        <v>98</v>
      </c>
      <c r="C66" s="133"/>
      <c r="D66" s="164"/>
      <c r="E66" s="165">
        <v>0</v>
      </c>
    </row>
    <row r="67" spans="1:5" ht="11.25" thickBot="1">
      <c r="A67" s="99">
        <v>42</v>
      </c>
      <c r="B67" s="39" t="s">
        <v>99</v>
      </c>
      <c r="C67" s="166">
        <v>46123272.87999998</v>
      </c>
      <c r="D67" s="166">
        <v>4870526.8900000006</v>
      </c>
      <c r="E67" s="167">
        <v>50993799.769999981</v>
      </c>
    </row>
    <row r="68" spans="1:5">
      <c r="A68" s="58"/>
      <c r="C68" s="59"/>
      <c r="D68" s="59"/>
      <c r="E68" s="59"/>
    </row>
    <row r="69" spans="1:5">
      <c r="A69" s="60"/>
      <c r="B69" s="61" t="s">
        <v>100</v>
      </c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 t="s">
        <v>101</v>
      </c>
      <c r="B72" s="61"/>
      <c r="C72" s="61"/>
      <c r="D72" s="61"/>
      <c r="E72" s="61"/>
    </row>
    <row r="73" spans="1:5">
      <c r="A73" s="61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C34" sqref="C34"/>
    </sheetView>
  </sheetViews>
  <sheetFormatPr defaultRowHeight="13.5"/>
  <cols>
    <col min="1" max="1" width="9.47265625" bestFit="1" customWidth="1"/>
    <col min="2" max="2" width="86.33984375" bestFit="1" customWidth="1"/>
    <col min="3" max="3" width="8.9375" bestFit="1" customWidth="1"/>
  </cols>
  <sheetData>
    <row r="1" spans="1:4" ht="15.75">
      <c r="A1" s="70" t="s">
        <v>3</v>
      </c>
      <c r="B1" s="88" t="s">
        <v>4</v>
      </c>
      <c r="C1" s="71"/>
      <c r="D1" s="69"/>
    </row>
    <row r="2" spans="1:4" ht="15.75">
      <c r="A2" s="70" t="s">
        <v>5</v>
      </c>
      <c r="B2" s="91">
        <f>'RC'!B2</f>
        <v>45657</v>
      </c>
      <c r="C2" s="72"/>
      <c r="D2" s="69"/>
    </row>
    <row r="3" spans="1:4" ht="14.25" thickBot="1">
      <c r="A3" s="73"/>
      <c r="B3" s="74" t="s">
        <v>106</v>
      </c>
      <c r="C3" s="75"/>
    </row>
    <row r="4" spans="1:4" ht="15.75">
      <c r="A4" s="187" t="s">
        <v>107</v>
      </c>
      <c r="B4" s="188"/>
      <c r="C4" s="189"/>
      <c r="D4" s="69"/>
    </row>
    <row r="5" spans="1:4" ht="15.75">
      <c r="A5" s="76">
        <v>1</v>
      </c>
      <c r="B5" s="190" t="s">
        <v>108</v>
      </c>
      <c r="C5" s="191"/>
      <c r="D5" s="69"/>
    </row>
    <row r="6" spans="1:4" ht="15.75">
      <c r="A6" s="76">
        <v>2</v>
      </c>
      <c r="B6" s="184" t="s">
        <v>118</v>
      </c>
      <c r="C6" s="185"/>
      <c r="D6" s="69"/>
    </row>
    <row r="7" spans="1:4" ht="15.75">
      <c r="A7" s="76">
        <v>3</v>
      </c>
      <c r="B7" s="184" t="s">
        <v>109</v>
      </c>
      <c r="C7" s="185"/>
      <c r="D7" s="69"/>
    </row>
    <row r="8" spans="1:4" ht="15.75">
      <c r="A8" s="76">
        <v>4</v>
      </c>
      <c r="B8" s="184" t="s">
        <v>119</v>
      </c>
      <c r="C8" s="185"/>
      <c r="D8" s="69"/>
    </row>
    <row r="9" spans="1:4" ht="15.75">
      <c r="A9" s="76">
        <v>5</v>
      </c>
      <c r="B9" s="184"/>
      <c r="C9" s="185"/>
      <c r="D9" s="69"/>
    </row>
    <row r="10" spans="1:4" ht="15.75">
      <c r="A10" s="81"/>
      <c r="B10" s="84"/>
      <c r="C10" s="89"/>
      <c r="D10" s="69"/>
    </row>
    <row r="11" spans="1:4" ht="15" customHeight="1">
      <c r="A11" s="192" t="s">
        <v>110</v>
      </c>
      <c r="B11" s="193"/>
      <c r="C11" s="194"/>
      <c r="D11" s="69"/>
    </row>
    <row r="12" spans="1:4" ht="15.75">
      <c r="A12" s="76">
        <v>1</v>
      </c>
      <c r="B12" s="184" t="s">
        <v>111</v>
      </c>
      <c r="C12" s="185"/>
      <c r="D12" s="69"/>
    </row>
    <row r="13" spans="1:4" ht="15.75">
      <c r="A13" s="76">
        <v>2</v>
      </c>
      <c r="B13" s="184"/>
      <c r="C13" s="185"/>
      <c r="D13" s="69"/>
    </row>
    <row r="14" spans="1:4" ht="15.75">
      <c r="A14" s="76">
        <v>3</v>
      </c>
      <c r="B14" s="184"/>
      <c r="C14" s="185"/>
      <c r="D14" s="69"/>
    </row>
    <row r="15" spans="1:4" ht="15.75">
      <c r="A15" s="76">
        <v>4</v>
      </c>
      <c r="B15" s="184"/>
      <c r="C15" s="185"/>
      <c r="D15" s="69"/>
    </row>
    <row r="16" spans="1:4" ht="15.75">
      <c r="A16" s="76">
        <v>5</v>
      </c>
      <c r="B16" s="184"/>
      <c r="C16" s="185"/>
      <c r="D16" s="69"/>
    </row>
    <row r="17" spans="1:4" ht="15.75">
      <c r="A17" s="81"/>
      <c r="B17" s="84"/>
      <c r="C17" s="89"/>
      <c r="D17" s="69"/>
    </row>
    <row r="18" spans="1:4" ht="15.75">
      <c r="A18" s="181" t="s">
        <v>112</v>
      </c>
      <c r="B18" s="182"/>
      <c r="C18" s="186"/>
      <c r="D18" s="69"/>
    </row>
    <row r="19" spans="1:4" ht="15.75">
      <c r="A19" s="76"/>
      <c r="B19" s="78" t="s">
        <v>113</v>
      </c>
      <c r="C19" s="85" t="s">
        <v>114</v>
      </c>
      <c r="D19" s="69"/>
    </row>
    <row r="20" spans="1:4" ht="15.75">
      <c r="A20" s="76">
        <v>1</v>
      </c>
      <c r="B20" s="77" t="s">
        <v>115</v>
      </c>
      <c r="C20" s="86">
        <v>1</v>
      </c>
      <c r="D20" s="69"/>
    </row>
    <row r="21" spans="1:4" ht="15.75">
      <c r="A21" s="76">
        <v>2</v>
      </c>
      <c r="B21" s="77"/>
      <c r="C21" s="86"/>
      <c r="D21" s="69"/>
    </row>
    <row r="22" spans="1:4" ht="15.75">
      <c r="A22" s="76">
        <v>3</v>
      </c>
      <c r="B22" s="77"/>
      <c r="C22" s="86"/>
      <c r="D22" s="69"/>
    </row>
    <row r="23" spans="1:4" ht="15.75">
      <c r="A23" s="76">
        <v>4</v>
      </c>
      <c r="B23" s="77"/>
      <c r="C23" s="86"/>
      <c r="D23" s="69"/>
    </row>
    <row r="24" spans="1:4" ht="15.75">
      <c r="A24" s="76">
        <v>5</v>
      </c>
      <c r="B24" s="77"/>
      <c r="C24" s="86"/>
      <c r="D24" s="69"/>
    </row>
    <row r="25" spans="1:4" ht="15.75">
      <c r="A25" s="76">
        <v>6</v>
      </c>
      <c r="B25" s="77"/>
      <c r="C25" s="86"/>
      <c r="D25" s="69"/>
    </row>
    <row r="26" spans="1:4" ht="15.75">
      <c r="A26" s="76">
        <v>7</v>
      </c>
      <c r="B26" s="77"/>
      <c r="C26" s="86"/>
      <c r="D26" s="69"/>
    </row>
    <row r="27" spans="1:4" ht="15.75">
      <c r="A27" s="76">
        <v>8</v>
      </c>
      <c r="B27" s="77"/>
      <c r="C27" s="86"/>
      <c r="D27" s="69"/>
    </row>
    <row r="28" spans="1:4" ht="15.75">
      <c r="A28" s="76">
        <v>9</v>
      </c>
      <c r="B28" s="77"/>
      <c r="C28" s="86"/>
      <c r="D28" s="69"/>
    </row>
    <row r="29" spans="1:4" ht="15.75">
      <c r="A29" s="76">
        <v>10</v>
      </c>
      <c r="B29" s="77"/>
      <c r="C29" s="86"/>
      <c r="D29" s="69"/>
    </row>
    <row r="30" spans="1:4">
      <c r="A30" s="81"/>
      <c r="B30" s="82"/>
      <c r="C30" s="83"/>
      <c r="D30" s="90"/>
    </row>
    <row r="31" spans="1:4">
      <c r="A31" s="181" t="s">
        <v>116</v>
      </c>
      <c r="B31" s="182"/>
      <c r="C31" s="182"/>
      <c r="D31" s="90"/>
    </row>
    <row r="32" spans="1:4" ht="15.75">
      <c r="A32" s="76"/>
      <c r="B32" s="78" t="s">
        <v>113</v>
      </c>
      <c r="C32" s="85" t="s">
        <v>114</v>
      </c>
      <c r="D32" s="69"/>
    </row>
    <row r="33" spans="1:4" ht="15.75">
      <c r="A33" s="76">
        <v>1</v>
      </c>
      <c r="B33" s="77" t="s">
        <v>115</v>
      </c>
      <c r="C33" s="86">
        <v>1</v>
      </c>
      <c r="D33" s="69"/>
    </row>
    <row r="34" spans="1:4" ht="15.75">
      <c r="A34" s="76">
        <v>2</v>
      </c>
      <c r="B34" s="78"/>
      <c r="C34" s="85"/>
      <c r="D34" s="69"/>
    </row>
    <row r="35" spans="1:4" ht="15.75">
      <c r="A35" s="76">
        <v>3</v>
      </c>
      <c r="B35" s="78"/>
      <c r="C35" s="85"/>
      <c r="D35" s="69"/>
    </row>
    <row r="36" spans="1:4" ht="15.75">
      <c r="A36" s="76">
        <v>4</v>
      </c>
      <c r="B36" s="78"/>
      <c r="C36" s="85"/>
      <c r="D36" s="69"/>
    </row>
    <row r="37" spans="1:4" ht="15.75">
      <c r="A37" s="76">
        <v>5</v>
      </c>
      <c r="B37" s="78"/>
      <c r="C37" s="85"/>
      <c r="D37" s="69"/>
    </row>
    <row r="38" spans="1:4" ht="15.75">
      <c r="A38" s="76">
        <v>6</v>
      </c>
      <c r="B38" s="78"/>
      <c r="C38" s="85"/>
      <c r="D38" s="69"/>
    </row>
    <row r="39" spans="1:4" ht="15.75">
      <c r="A39" s="76">
        <v>7</v>
      </c>
      <c r="B39" s="78"/>
      <c r="C39" s="85"/>
      <c r="D39" s="69"/>
    </row>
    <row r="40" spans="1:4" ht="15.75">
      <c r="A40" s="76">
        <v>8</v>
      </c>
      <c r="B40" s="77"/>
      <c r="C40" s="86"/>
      <c r="D40" s="69"/>
    </row>
    <row r="41" spans="1:4" ht="15.75">
      <c r="A41" s="76">
        <v>9</v>
      </c>
      <c r="B41" s="77"/>
      <c r="C41" s="86"/>
      <c r="D41" s="69"/>
    </row>
    <row r="42" spans="1:4" ht="16.5" thickBot="1">
      <c r="A42" s="79">
        <v>10</v>
      </c>
      <c r="B42" s="80"/>
      <c r="C42" s="87"/>
      <c r="D42" s="69"/>
    </row>
    <row r="43" spans="1:4" ht="15.75">
      <c r="A43" s="73"/>
      <c r="B43" s="73"/>
      <c r="C43" s="73"/>
      <c r="D43" s="69"/>
    </row>
    <row r="44" spans="1:4" ht="15.75">
      <c r="A44" s="73"/>
      <c r="B44" s="183" t="s">
        <v>100</v>
      </c>
      <c r="C44" s="183"/>
      <c r="D44" s="69"/>
    </row>
    <row r="45" spans="1:4" ht="15.75">
      <c r="A45" s="73"/>
      <c r="B45" s="73"/>
      <c r="C45" s="73"/>
      <c r="D45" s="69"/>
    </row>
    <row r="46" spans="1:4" ht="15.75">
      <c r="A46" s="73"/>
      <c r="B46" s="73"/>
      <c r="C46" s="73"/>
      <c r="D46" s="69"/>
    </row>
    <row r="47" spans="1:4" ht="15.75">
      <c r="A47" s="73"/>
      <c r="B47" s="73"/>
      <c r="C47" s="73"/>
      <c r="D47" s="69"/>
    </row>
    <row r="48" spans="1:4" ht="15.75">
      <c r="A48" s="73"/>
      <c r="B48" s="73"/>
      <c r="C48" s="73"/>
      <c r="D48" s="69"/>
    </row>
    <row r="49" spans="1:4" ht="15.75">
      <c r="A49" s="73"/>
      <c r="B49" s="73"/>
      <c r="C49" s="73"/>
      <c r="D49" s="69"/>
    </row>
    <row r="50" spans="1:4" ht="15.75">
      <c r="A50" s="73"/>
      <c r="B50" s="73"/>
      <c r="C50" s="73"/>
      <c r="D50" s="69"/>
    </row>
    <row r="51" spans="1:4" ht="15.75">
      <c r="A51" s="73"/>
      <c r="B51" s="73"/>
      <c r="C51" s="73"/>
      <c r="D51" s="69"/>
    </row>
    <row r="52" spans="1:4" ht="15.75">
      <c r="A52" s="73"/>
      <c r="B52" s="73"/>
      <c r="C52" s="73"/>
      <c r="D52" s="69"/>
    </row>
  </sheetData>
  <mergeCells count="15">
    <mergeCell ref="A4:C4"/>
    <mergeCell ref="B5:C5"/>
    <mergeCell ref="B6:C6"/>
    <mergeCell ref="A11:C11"/>
    <mergeCell ref="B12:C12"/>
    <mergeCell ref="B13:C13"/>
    <mergeCell ref="B7:C7"/>
    <mergeCell ref="B8:C8"/>
    <mergeCell ref="B9:C9"/>
    <mergeCell ref="A18:C18"/>
    <mergeCell ref="A31:C31"/>
    <mergeCell ref="B44:C44"/>
    <mergeCell ref="B14:C14"/>
    <mergeCell ref="B15:C15"/>
    <mergeCell ref="B16:C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სამუშაო ფურცლები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2025-01-28T07:11:06Z</dcterms:modified>
</cp:coreProperties>
</file>